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4项目汇总 (1.31)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<sst xmlns="http://schemas.openxmlformats.org/spreadsheetml/2006/main" count="42" uniqueCount="41">
  <si>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附件3</t>
  </si>
  <si>
    <t xml:space="preserve"> 2024年全省面上水利项目投资计划表</t>
  </si>
  <si>
    <t>单位：万元</t>
  </si>
  <si>
    <t>序号</t>
  </si>
  <si>
    <t>项目类型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</si>
  <si>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</si>
  <si>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</si>
  <si>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</si>
  <si>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</si>
  <si>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</si>
  <si>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</si>
  <si>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</si>
  <si>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</si>
  <si>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</si>
  <si>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</si>
  <si>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</si>
  <si>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厅本级</t>
  </si>
  <si>
    <t>水资源节约与保护</t>
  </si>
  <si>
    <t>农村供水保障工程（除城乡供水一体化项目）</t>
  </si>
  <si>
    <t>大中型灌区续建配套与节水改造※（21个）</t>
  </si>
  <si>
    <t>农村饮水工程设施维修养护</t>
  </si>
  <si>
    <t>农业水价综合改革（农田水利设施维修养护）</t>
  </si>
  <si>
    <t>农村水电清理整治（含绿色改造、安全标准化创建、绿色水电站创建）</t>
  </si>
  <si>
    <t>水利工程水毁修复※（10个）</t>
  </si>
  <si>
    <t>海堤除险加固</t>
  </si>
  <si>
    <t>大坝安全鉴定及水利设施维修养护</t>
  </si>
  <si>
    <t>小型病险水库常态化除险加固※（7个）</t>
  </si>
  <si>
    <t>小型水库工程设施维修养护</t>
  </si>
  <si>
    <t>山洪沟治理※（73个）</t>
  </si>
  <si>
    <t>山洪灾害防治（设施维修养护、非工程措施建设等）</t>
  </si>
  <si>
    <t>河湖管护（河长制补助、河道专管员、水葫芦治理等）</t>
  </si>
  <si>
    <t>水利风景区建设</t>
  </si>
  <si>
    <t>水库移民后期扶持</t>
  </si>
  <si>
    <t>水土流失治理</t>
  </si>
  <si>
    <t>抗旱保供水工程</t>
  </si>
  <si>
    <t>水利信息化（防汛抗旱指挥系统、水资源管理系统等建设与运行维护）</t>
  </si>
  <si>
    <t>其他部门水利投入</t>
  </si>
  <si>
    <t>水土流失治理项目林业、国土等其他部门投入</t>
  </si>
  <si>
    <t>高标准农田建设中的水利部分投资</t>
  </si>
  <si>
    <t>市政、交通等相关部门水利部分投入</t>
  </si>
  <si>
    <t>其他项目，包括水利科技、水利规划等投入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</si>
</sst>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left" vertical="center" wrapText="1"/>
    </xf>
    <xf numFmtId="0" fontId="5" fillId="0" borderId="4" xfId="49" applyFont="1" applyFill="1" applyBorder="1" applyAlignment="1" applyProtection="1">
      <alignment horizontal="left" vertical="center" wrapText="1"/>
    </xf>
    <xf numFmtId="0" fontId="5" fillId="0" borderId="2" xfId="49" applyFont="1" applyFill="1" applyBorder="1" applyAlignment="1" applyProtection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3" fillId="0" borderId="2" xfId="49" applyNumberFormat="1" applyFont="1" applyFill="1" applyBorder="1" applyAlignment="1" applyProtection="1">
      <alignment horizontal="center" vertical="center" wrapText="1"/>
    </xf>
    <xf numFmtId="176" fontId="0" fillId="0" borderId="0" xfId="11" applyNumberForma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4"/>
  <sheetViews>
    <sheetView tabSelected="1" workbookViewId="0">
      <selection activeCell="AC11" sqref="AC11"/>
    </sheetView>
  </sheetViews>
  <sheetFormatPr defaultColWidth="9" defaultRowHeight="13.5"/>
  <cols>
    <col min="1" max="1" width="5.5" customWidth="1"/>
    <col min="2" max="2" width="7.64166666666667" customWidth="1"/>
    <col min="3" max="3" width="46.65" customWidth="1"/>
    <col min="4" max="4" width="9.625" customWidth="1"/>
    <col min="5" max="5" width="8.5" customWidth="1"/>
    <col min="6" max="6" width="7.49166666666667" style="2" customWidth="1"/>
    <col min="7" max="13" width="8.5" customWidth="1"/>
    <col min="14" max="14" width="6.90833333333333" style="2" customWidth="1"/>
    <col min="15" max="15" width="7.5" customWidth="1"/>
    <col min="16" max="16" width="12.625" hidden="1" customWidth="1"/>
    <col min="17" max="26" width="9" hidden="1" customWidth="1"/>
  </cols>
  <sheetData>
    <row r="1" customFormat="1" ht="14.25" spans="1:15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4"/>
      <c r="O1" s="3"/>
    </row>
    <row r="2" customFormat="1" ht="2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5" customHeight="1" spans="1:15">
      <c r="A3" s="6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7"/>
      <c r="O3" s="6"/>
    </row>
    <row r="4" customFormat="1" ht="17" customHeight="1" spans="1:15">
      <c r="A4" s="8" t="s">
        <v>3</v>
      </c>
      <c r="B4" s="9" t="s">
        <v>4</v>
      </c>
      <c r="C4" s="9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customFormat="1" ht="21" customHeight="1" spans="1:15">
      <c r="A5" s="9"/>
      <c r="B5" s="8" t="s">
        <v>5</v>
      </c>
      <c r="C5" s="8"/>
      <c r="D5" s="10">
        <f t="shared" ref="D5:D28" si="0">SUM(E5:O5)</f>
        <v>1465042.62</v>
      </c>
      <c r="E5" s="10">
        <f t="shared" ref="E5:O5" si="1">SUM(E6:E28)</f>
        <v>149835.01</v>
      </c>
      <c r="F5" s="10">
        <f t="shared" si="1"/>
        <v>62600</v>
      </c>
      <c r="G5" s="10">
        <f t="shared" si="1"/>
        <v>54004.3</v>
      </c>
      <c r="H5" s="10">
        <f t="shared" si="1"/>
        <v>254395.8</v>
      </c>
      <c r="I5" s="10">
        <f t="shared" si="1"/>
        <v>146172</v>
      </c>
      <c r="J5" s="10">
        <f t="shared" si="1"/>
        <v>91535.7</v>
      </c>
      <c r="K5" s="10">
        <f t="shared" si="1"/>
        <v>246064</v>
      </c>
      <c r="L5" s="10">
        <f t="shared" si="1"/>
        <v>209542.6</v>
      </c>
      <c r="M5" s="10">
        <f t="shared" si="1"/>
        <v>197844.21</v>
      </c>
      <c r="N5" s="10">
        <f t="shared" si="1"/>
        <v>1049</v>
      </c>
      <c r="O5" s="10">
        <f t="shared" si="1"/>
        <v>52000</v>
      </c>
    </row>
    <row r="6" customFormat="1" ht="20" customHeight="1" spans="1:15">
      <c r="A6" s="11">
        <v>1</v>
      </c>
      <c r="B6" s="12" t="s">
        <v>17</v>
      </c>
      <c r="C6" s="12"/>
      <c r="D6" s="13">
        <f t="shared" si="0"/>
        <v>36580.5</v>
      </c>
      <c r="E6" s="13">
        <v>400</v>
      </c>
      <c r="F6" s="13">
        <f>28500+3500</f>
        <v>32000</v>
      </c>
      <c r="G6" s="14">
        <v>230</v>
      </c>
      <c r="H6" s="13">
        <v>500</v>
      </c>
      <c r="I6" s="25">
        <v>200</v>
      </c>
      <c r="J6" s="13">
        <v>220</v>
      </c>
      <c r="K6" s="13">
        <v>1490</v>
      </c>
      <c r="L6" s="25">
        <v>752</v>
      </c>
      <c r="M6" s="25">
        <v>788.5</v>
      </c>
      <c r="N6" s="14"/>
      <c r="O6" s="13"/>
    </row>
    <row r="7" customFormat="1" ht="20" customHeight="1" spans="1:15">
      <c r="A7" s="15">
        <v>2</v>
      </c>
      <c r="B7" s="12" t="s">
        <v>18</v>
      </c>
      <c r="C7" s="12"/>
      <c r="D7" s="13">
        <f t="shared" si="0"/>
        <v>28680.9</v>
      </c>
      <c r="E7" s="13">
        <v>19295</v>
      </c>
      <c r="F7" s="13"/>
      <c r="G7" s="14"/>
      <c r="H7" s="13">
        <v>275.9</v>
      </c>
      <c r="I7" s="25">
        <v>1000</v>
      </c>
      <c r="J7" s="13"/>
      <c r="K7" s="13">
        <v>6500</v>
      </c>
      <c r="L7" s="25">
        <v>534</v>
      </c>
      <c r="M7" s="25">
        <v>1076</v>
      </c>
      <c r="N7" s="14"/>
      <c r="O7" s="13"/>
    </row>
    <row r="8" customFormat="1" ht="20" customHeight="1" spans="1:15">
      <c r="A8" s="11">
        <v>3</v>
      </c>
      <c r="B8" s="12" t="s">
        <v>19</v>
      </c>
      <c r="C8" s="12"/>
      <c r="D8" s="13">
        <f t="shared" si="0"/>
        <v>72241</v>
      </c>
      <c r="E8" s="13">
        <v>5200</v>
      </c>
      <c r="F8" s="13"/>
      <c r="G8" s="14"/>
      <c r="H8" s="13">
        <v>700</v>
      </c>
      <c r="I8" s="25">
        <v>19218</v>
      </c>
      <c r="J8" s="13"/>
      <c r="K8" s="13">
        <v>15453</v>
      </c>
      <c r="L8" s="25">
        <v>18830</v>
      </c>
      <c r="M8" s="25">
        <v>12840</v>
      </c>
      <c r="N8" s="14"/>
      <c r="O8" s="13"/>
    </row>
    <row r="9" customFormat="1" ht="20" customHeight="1" spans="1:15">
      <c r="A9" s="11">
        <v>4</v>
      </c>
      <c r="B9" s="12" t="s">
        <v>20</v>
      </c>
      <c r="C9" s="12"/>
      <c r="D9" s="13">
        <f t="shared" si="0"/>
        <v>14300.8</v>
      </c>
      <c r="E9" s="13">
        <v>1106</v>
      </c>
      <c r="F9" s="13">
        <v>800</v>
      </c>
      <c r="G9" s="14">
        <v>1614.3</v>
      </c>
      <c r="H9" s="13">
        <v>425.3</v>
      </c>
      <c r="I9" s="25">
        <v>794</v>
      </c>
      <c r="J9" s="13">
        <v>1253.2</v>
      </c>
      <c r="K9" s="13">
        <v>5100</v>
      </c>
      <c r="L9" s="25">
        <v>1437</v>
      </c>
      <c r="M9" s="25">
        <v>1771</v>
      </c>
      <c r="N9" s="14"/>
      <c r="O9" s="13"/>
    </row>
    <row r="10" customFormat="1" ht="20" customHeight="1" spans="1:15">
      <c r="A10" s="15">
        <v>5</v>
      </c>
      <c r="B10" s="12" t="s">
        <v>21</v>
      </c>
      <c r="C10" s="12"/>
      <c r="D10" s="13">
        <f t="shared" si="0"/>
        <v>8608.5</v>
      </c>
      <c r="E10" s="13">
        <v>3240</v>
      </c>
      <c r="F10" s="13">
        <v>3200</v>
      </c>
      <c r="G10" s="14">
        <v>183.5</v>
      </c>
      <c r="H10" s="13">
        <v>35.6</v>
      </c>
      <c r="I10" s="25">
        <v>228</v>
      </c>
      <c r="J10" s="13"/>
      <c r="K10" s="13">
        <v>794</v>
      </c>
      <c r="L10" s="25">
        <v>290.1</v>
      </c>
      <c r="M10" s="25">
        <v>637.3</v>
      </c>
      <c r="N10" s="14"/>
      <c r="O10" s="13"/>
    </row>
    <row r="11" customFormat="1" ht="35" customHeight="1" spans="1:15">
      <c r="A11" s="11">
        <v>6</v>
      </c>
      <c r="B11" s="12" t="s">
        <v>22</v>
      </c>
      <c r="C11" s="12"/>
      <c r="D11" s="13">
        <f t="shared" si="0"/>
        <v>7038</v>
      </c>
      <c r="E11" s="13">
        <v>500</v>
      </c>
      <c r="F11" s="13"/>
      <c r="G11" s="14">
        <v>30</v>
      </c>
      <c r="H11" s="13"/>
      <c r="I11" s="25">
        <v>158</v>
      </c>
      <c r="J11" s="13"/>
      <c r="K11" s="13">
        <v>4665</v>
      </c>
      <c r="L11" s="25">
        <v>145</v>
      </c>
      <c r="M11" s="25">
        <v>1540</v>
      </c>
      <c r="N11" s="14"/>
      <c r="O11" s="13"/>
    </row>
    <row r="12" customFormat="1" ht="20" customHeight="1" spans="1:15">
      <c r="A12" s="11">
        <v>7</v>
      </c>
      <c r="B12" s="12" t="s">
        <v>23</v>
      </c>
      <c r="C12" s="12"/>
      <c r="D12" s="13">
        <f t="shared" si="0"/>
        <v>116494</v>
      </c>
      <c r="E12" s="13">
        <v>13819</v>
      </c>
      <c r="F12" s="13">
        <v>5250</v>
      </c>
      <c r="G12" s="14">
        <f>5230+1110</f>
        <v>6340</v>
      </c>
      <c r="H12" s="13">
        <v>800</v>
      </c>
      <c r="I12" s="25">
        <v>17498</v>
      </c>
      <c r="J12" s="13">
        <v>4666</v>
      </c>
      <c r="K12" s="13">
        <v>31996</v>
      </c>
      <c r="L12" s="25">
        <v>5700</v>
      </c>
      <c r="M12" s="25">
        <v>30375</v>
      </c>
      <c r="N12" s="14">
        <v>50</v>
      </c>
      <c r="O12" s="13"/>
    </row>
    <row r="13" customFormat="1" ht="20" customHeight="1" spans="1:15">
      <c r="A13" s="15">
        <v>8</v>
      </c>
      <c r="B13" s="12" t="s">
        <v>24</v>
      </c>
      <c r="C13" s="12"/>
      <c r="D13" s="13">
        <f t="shared" si="0"/>
        <v>14190</v>
      </c>
      <c r="E13" s="13">
        <v>6800</v>
      </c>
      <c r="F13" s="13"/>
      <c r="G13" s="14">
        <v>170</v>
      </c>
      <c r="H13" s="13"/>
      <c r="I13" s="25">
        <v>7220</v>
      </c>
      <c r="J13" s="13"/>
      <c r="K13" s="13"/>
      <c r="L13" s="25"/>
      <c r="M13" s="25"/>
      <c r="N13" s="14"/>
      <c r="O13" s="13"/>
    </row>
    <row r="14" customFormat="1" ht="20" customHeight="1" spans="1:15">
      <c r="A14" s="11">
        <v>9</v>
      </c>
      <c r="B14" s="12" t="s">
        <v>25</v>
      </c>
      <c r="C14" s="12"/>
      <c r="D14" s="13">
        <f t="shared" si="0"/>
        <v>9171.1</v>
      </c>
      <c r="E14" s="13">
        <v>2421.1</v>
      </c>
      <c r="F14" s="13">
        <v>1800</v>
      </c>
      <c r="G14" s="14">
        <v>144</v>
      </c>
      <c r="H14" s="13">
        <v>40</v>
      </c>
      <c r="I14" s="25">
        <v>1478</v>
      </c>
      <c r="J14" s="13">
        <v>1084</v>
      </c>
      <c r="K14" s="13">
        <v>658</v>
      </c>
      <c r="L14" s="25">
        <v>988</v>
      </c>
      <c r="M14" s="25">
        <v>558</v>
      </c>
      <c r="N14" s="14"/>
      <c r="O14" s="13"/>
    </row>
    <row r="15" customFormat="1" ht="20" customHeight="1" spans="1:15">
      <c r="A15" s="11">
        <v>10</v>
      </c>
      <c r="B15" s="12" t="s">
        <v>26</v>
      </c>
      <c r="C15" s="12"/>
      <c r="D15" s="13">
        <f t="shared" si="0"/>
        <v>4474.72</v>
      </c>
      <c r="E15" s="13">
        <v>521.72</v>
      </c>
      <c r="F15" s="13"/>
      <c r="G15" s="14">
        <v>150</v>
      </c>
      <c r="H15" s="13">
        <v>300</v>
      </c>
      <c r="I15" s="25"/>
      <c r="J15" s="13"/>
      <c r="K15" s="13">
        <v>335</v>
      </c>
      <c r="L15" s="25">
        <v>1368</v>
      </c>
      <c r="M15" s="25">
        <v>1800</v>
      </c>
      <c r="N15" s="14"/>
      <c r="O15" s="13"/>
    </row>
    <row r="16" customFormat="1" ht="20" customHeight="1" spans="1:15">
      <c r="A16" s="15">
        <v>11</v>
      </c>
      <c r="B16" s="12" t="s">
        <v>27</v>
      </c>
      <c r="C16" s="12"/>
      <c r="D16" s="13">
        <f t="shared" si="0"/>
        <v>14589</v>
      </c>
      <c r="E16" s="13">
        <v>1100</v>
      </c>
      <c r="F16" s="13">
        <v>2500</v>
      </c>
      <c r="G16" s="14">
        <v>1079</v>
      </c>
      <c r="H16" s="13">
        <v>812</v>
      </c>
      <c r="I16" s="25">
        <v>1576</v>
      </c>
      <c r="J16" s="13">
        <v>1547</v>
      </c>
      <c r="K16" s="13">
        <v>1454</v>
      </c>
      <c r="L16" s="25">
        <v>2501</v>
      </c>
      <c r="M16" s="25">
        <v>1859</v>
      </c>
      <c r="N16" s="14">
        <v>161</v>
      </c>
      <c r="O16" s="13"/>
    </row>
    <row r="17" customFormat="1" ht="20" customHeight="1" spans="1:15">
      <c r="A17" s="11">
        <v>12</v>
      </c>
      <c r="B17" s="12" t="s">
        <v>28</v>
      </c>
      <c r="C17" s="12"/>
      <c r="D17" s="13">
        <f t="shared" si="0"/>
        <v>114507.9</v>
      </c>
      <c r="E17" s="13">
        <v>1500</v>
      </c>
      <c r="F17" s="13"/>
      <c r="G17" s="14">
        <v>1400</v>
      </c>
      <c r="H17" s="13"/>
      <c r="I17" s="25">
        <v>11506</v>
      </c>
      <c r="J17" s="13">
        <v>10344</v>
      </c>
      <c r="K17" s="13"/>
      <c r="L17" s="25">
        <v>49000</v>
      </c>
      <c r="M17" s="25">
        <v>40651.9</v>
      </c>
      <c r="N17" s="14">
        <v>106</v>
      </c>
      <c r="O17" s="13"/>
    </row>
    <row r="18" customFormat="1" ht="19" customHeight="1" spans="1:15">
      <c r="A18" s="11">
        <v>13</v>
      </c>
      <c r="B18" s="12" t="s">
        <v>29</v>
      </c>
      <c r="C18" s="12"/>
      <c r="D18" s="13">
        <f t="shared" si="0"/>
        <v>7538.5</v>
      </c>
      <c r="E18" s="13">
        <v>1684</v>
      </c>
      <c r="F18" s="13"/>
      <c r="G18" s="14">
        <v>850.5</v>
      </c>
      <c r="H18" s="13">
        <v>427</v>
      </c>
      <c r="I18" s="25">
        <v>900</v>
      </c>
      <c r="J18" s="13">
        <v>903.5</v>
      </c>
      <c r="K18" s="13">
        <v>625</v>
      </c>
      <c r="L18" s="25">
        <v>1025.5</v>
      </c>
      <c r="M18" s="25">
        <v>1030</v>
      </c>
      <c r="N18" s="14">
        <v>93</v>
      </c>
      <c r="O18" s="13"/>
    </row>
    <row r="19" customFormat="1" ht="24" customHeight="1" spans="1:15">
      <c r="A19" s="11">
        <v>14</v>
      </c>
      <c r="B19" s="12" t="s">
        <v>30</v>
      </c>
      <c r="C19" s="12"/>
      <c r="D19" s="13">
        <f t="shared" si="0"/>
        <v>20552.3</v>
      </c>
      <c r="E19" s="13">
        <v>3903</v>
      </c>
      <c r="F19" s="13">
        <v>3350</v>
      </c>
      <c r="G19" s="14">
        <v>750</v>
      </c>
      <c r="H19" s="13"/>
      <c r="I19" s="25">
        <v>1591</v>
      </c>
      <c r="J19" s="13">
        <v>1000</v>
      </c>
      <c r="K19" s="13">
        <v>4217</v>
      </c>
      <c r="L19" s="25">
        <v>2519</v>
      </c>
      <c r="M19" s="25">
        <v>3172.3</v>
      </c>
      <c r="N19" s="14">
        <v>50</v>
      </c>
      <c r="O19" s="13"/>
    </row>
    <row r="20" customFormat="1" ht="20" customHeight="1" spans="1:15">
      <c r="A20" s="11">
        <v>15</v>
      </c>
      <c r="B20" s="12" t="s">
        <v>31</v>
      </c>
      <c r="C20" s="12"/>
      <c r="D20" s="13">
        <f t="shared" si="0"/>
        <v>29130</v>
      </c>
      <c r="E20" s="13">
        <v>230</v>
      </c>
      <c r="F20" s="13"/>
      <c r="G20" s="14"/>
      <c r="H20" s="13">
        <v>20000</v>
      </c>
      <c r="I20" s="25"/>
      <c r="J20" s="13"/>
      <c r="K20" s="13">
        <v>8400</v>
      </c>
      <c r="L20" s="25"/>
      <c r="M20" s="25">
        <v>500</v>
      </c>
      <c r="N20" s="14"/>
      <c r="O20" s="13"/>
    </row>
    <row r="21" customFormat="1" ht="20" customHeight="1" spans="1:15">
      <c r="A21" s="11">
        <v>16</v>
      </c>
      <c r="B21" s="12" t="s">
        <v>32</v>
      </c>
      <c r="C21" s="12"/>
      <c r="D21" s="13">
        <f t="shared" si="0"/>
        <v>139608.35</v>
      </c>
      <c r="E21" s="13">
        <v>6473.35</v>
      </c>
      <c r="F21" s="13">
        <v>3000</v>
      </c>
      <c r="G21" s="14">
        <v>14347</v>
      </c>
      <c r="H21" s="13">
        <v>5000</v>
      </c>
      <c r="I21" s="25">
        <v>10350</v>
      </c>
      <c r="J21" s="13">
        <v>14000</v>
      </c>
      <c r="K21" s="13">
        <v>38075</v>
      </c>
      <c r="L21" s="25">
        <v>24773</v>
      </c>
      <c r="M21" s="25">
        <v>23550</v>
      </c>
      <c r="N21" s="14">
        <v>40</v>
      </c>
      <c r="O21" s="13"/>
    </row>
    <row r="22" customFormat="1" ht="20" customHeight="1" spans="1:15">
      <c r="A22" s="11">
        <v>17</v>
      </c>
      <c r="B22" s="16" t="s">
        <v>33</v>
      </c>
      <c r="C22" s="17"/>
      <c r="D22" s="13">
        <f t="shared" si="0"/>
        <v>41241.16</v>
      </c>
      <c r="E22" s="13">
        <v>8195</v>
      </c>
      <c r="F22" s="13">
        <v>3000</v>
      </c>
      <c r="G22" s="13">
        <v>3000</v>
      </c>
      <c r="H22" s="13">
        <v>1360</v>
      </c>
      <c r="I22" s="25">
        <v>3284</v>
      </c>
      <c r="J22" s="13">
        <v>3260</v>
      </c>
      <c r="K22" s="13">
        <v>8291</v>
      </c>
      <c r="L22" s="25">
        <v>5500</v>
      </c>
      <c r="M22" s="25">
        <v>4972.16</v>
      </c>
      <c r="N22" s="13">
        <v>379</v>
      </c>
      <c r="O22" s="13"/>
    </row>
    <row r="23" customFormat="1" ht="20" customHeight="1" spans="1:15">
      <c r="A23" s="11">
        <v>18</v>
      </c>
      <c r="B23" s="16" t="s">
        <v>34</v>
      </c>
      <c r="C23" s="17"/>
      <c r="D23" s="13">
        <f t="shared" si="0"/>
        <v>10396</v>
      </c>
      <c r="E23" s="13"/>
      <c r="F23" s="13"/>
      <c r="G23" s="13"/>
      <c r="H23" s="13">
        <v>3100</v>
      </c>
      <c r="I23" s="25">
        <v>60</v>
      </c>
      <c r="J23" s="13"/>
      <c r="K23" s="13">
        <v>6322</v>
      </c>
      <c r="L23" s="25">
        <v>714</v>
      </c>
      <c r="M23" s="25">
        <v>200</v>
      </c>
      <c r="N23" s="13"/>
      <c r="O23" s="13"/>
    </row>
    <row r="24" ht="35" customHeight="1" spans="1:26">
      <c r="A24" s="11">
        <v>19</v>
      </c>
      <c r="B24" s="12" t="s">
        <v>35</v>
      </c>
      <c r="C24" s="12"/>
      <c r="D24" s="13">
        <f t="shared" si="0"/>
        <v>19192.95</v>
      </c>
      <c r="E24" s="13">
        <v>1369.4</v>
      </c>
      <c r="F24" s="13">
        <v>1700</v>
      </c>
      <c r="G24" s="14">
        <v>624</v>
      </c>
      <c r="H24" s="13">
        <v>100</v>
      </c>
      <c r="I24" s="25">
        <v>3330</v>
      </c>
      <c r="J24" s="13"/>
      <c r="K24" s="13">
        <v>3433</v>
      </c>
      <c r="L24" s="25">
        <v>1763</v>
      </c>
      <c r="M24" s="25">
        <v>6873.55</v>
      </c>
      <c r="N24" s="14"/>
      <c r="O24" s="13"/>
      <c r="P24">
        <v>0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</row>
    <row r="25" ht="18" customHeight="1" spans="1:27">
      <c r="A25" s="11">
        <v>20</v>
      </c>
      <c r="B25" s="11" t="s">
        <v>36</v>
      </c>
      <c r="C25" s="18" t="s">
        <v>37</v>
      </c>
      <c r="D25" s="13">
        <f t="shared" si="0"/>
        <v>81321.78</v>
      </c>
      <c r="E25" s="13">
        <v>570.28</v>
      </c>
      <c r="F25" s="13">
        <v>3000</v>
      </c>
      <c r="G25" s="14">
        <v>3600</v>
      </c>
      <c r="H25" s="13">
        <v>2020</v>
      </c>
      <c r="I25" s="25">
        <v>2737</v>
      </c>
      <c r="J25" s="13"/>
      <c r="K25" s="13">
        <v>36700</v>
      </c>
      <c r="L25" s="25">
        <v>12290</v>
      </c>
      <c r="M25" s="25">
        <v>20324.5</v>
      </c>
      <c r="N25" s="14">
        <v>80</v>
      </c>
      <c r="O25" s="13"/>
      <c r="P25" s="26">
        <f t="shared" ref="P25:Z25" si="2">(D25+D26+D27)/D5</f>
        <v>0.45545622420186</v>
      </c>
      <c r="Q25" s="26">
        <f t="shared" si="2"/>
        <v>0.308741461691764</v>
      </c>
      <c r="R25" s="26">
        <f t="shared" si="2"/>
        <v>0.0958466453674121</v>
      </c>
      <c r="S25" s="26">
        <f t="shared" si="2"/>
        <v>0.416485353944038</v>
      </c>
      <c r="T25" s="26">
        <f t="shared" si="2"/>
        <v>0.864479680875235</v>
      </c>
      <c r="U25" s="26">
        <f t="shared" si="2"/>
        <v>0.443183373012615</v>
      </c>
      <c r="V25" s="26">
        <f t="shared" si="2"/>
        <v>0.58182763664887</v>
      </c>
      <c r="W25" s="26">
        <f t="shared" si="2"/>
        <v>0.417192275180441</v>
      </c>
      <c r="X25" s="26">
        <f t="shared" si="2"/>
        <v>0.431468350588377</v>
      </c>
      <c r="Y25" s="26">
        <f t="shared" si="2"/>
        <v>0.310367940512386</v>
      </c>
      <c r="Z25" s="26">
        <f t="shared" si="2"/>
        <v>0.0762631077216397</v>
      </c>
      <c r="AA25" s="26"/>
    </row>
    <row r="26" customFormat="1" ht="20" customHeight="1" spans="1:15">
      <c r="A26" s="11"/>
      <c r="B26" s="11"/>
      <c r="C26" s="18" t="s">
        <v>38</v>
      </c>
      <c r="D26" s="13">
        <f t="shared" si="0"/>
        <v>117277</v>
      </c>
      <c r="E26" s="19">
        <v>1920</v>
      </c>
      <c r="F26" s="19">
        <v>1000</v>
      </c>
      <c r="G26" s="20">
        <v>6292</v>
      </c>
      <c r="H26" s="19"/>
      <c r="I26" s="27">
        <v>2480</v>
      </c>
      <c r="J26" s="19"/>
      <c r="K26" s="19">
        <v>43235</v>
      </c>
      <c r="L26" s="19">
        <v>38420</v>
      </c>
      <c r="M26" s="19">
        <v>23930</v>
      </c>
      <c r="N26" s="14"/>
      <c r="O26" s="28"/>
    </row>
    <row r="27" customFormat="1" ht="20" customHeight="1" spans="1:15">
      <c r="A27" s="11"/>
      <c r="B27" s="11"/>
      <c r="C27" s="18" t="s">
        <v>39</v>
      </c>
      <c r="D27" s="13">
        <f t="shared" si="0"/>
        <v>468664</v>
      </c>
      <c r="E27" s="19">
        <v>43770</v>
      </c>
      <c r="F27" s="19">
        <v>2000</v>
      </c>
      <c r="G27" s="20">
        <f>6000+3300+3300</f>
        <v>12600</v>
      </c>
      <c r="H27" s="19">
        <v>217900</v>
      </c>
      <c r="I27" s="27">
        <v>59564</v>
      </c>
      <c r="J27" s="19">
        <v>53258</v>
      </c>
      <c r="K27" s="19">
        <v>22721</v>
      </c>
      <c r="L27" s="19">
        <v>39701</v>
      </c>
      <c r="M27" s="19">
        <v>17150</v>
      </c>
      <c r="N27" s="14"/>
      <c r="O27" s="28"/>
    </row>
    <row r="28" customFormat="1" ht="20" customHeight="1" spans="1:15">
      <c r="A28" s="15">
        <v>21</v>
      </c>
      <c r="B28" s="12" t="s">
        <v>40</v>
      </c>
      <c r="C28" s="12"/>
      <c r="D28" s="13">
        <f t="shared" si="0"/>
        <v>89244.16</v>
      </c>
      <c r="E28" s="21">
        <v>25817.16</v>
      </c>
      <c r="F28" s="19"/>
      <c r="G28" s="20">
        <v>600</v>
      </c>
      <c r="H28" s="19">
        <v>600</v>
      </c>
      <c r="I28" s="27">
        <v>1000</v>
      </c>
      <c r="J28" s="19"/>
      <c r="K28" s="19">
        <v>5600</v>
      </c>
      <c r="L28" s="19">
        <v>1292</v>
      </c>
      <c r="M28" s="19">
        <v>2245</v>
      </c>
      <c r="N28" s="14">
        <v>90</v>
      </c>
      <c r="O28" s="19">
        <v>52000</v>
      </c>
    </row>
    <row r="30" hidden="1"/>
    <row r="31" customFormat="1" hidden="1" spans="5:14">
      <c r="E31" s="22">
        <v>8736.7</v>
      </c>
      <c r="F31" s="22">
        <v>3410.12</v>
      </c>
      <c r="G31" s="22">
        <v>12954.88</v>
      </c>
      <c r="H31" s="22">
        <v>5077.74</v>
      </c>
      <c r="I31" s="22">
        <v>10477.96</v>
      </c>
      <c r="J31" s="22">
        <v>15094.4</v>
      </c>
      <c r="K31" s="22">
        <v>14586.34</v>
      </c>
      <c r="L31" s="22">
        <v>16803.12</v>
      </c>
      <c r="M31" s="22">
        <v>14117.78</v>
      </c>
      <c r="N31" s="22">
        <v>51.96</v>
      </c>
    </row>
    <row r="32" hidden="1"/>
    <row r="33" customFormat="1" hidden="1" spans="5:14">
      <c r="E33" s="23">
        <f t="shared" ref="E33:N33" si="3">E31-E21</f>
        <v>2263.35</v>
      </c>
      <c r="F33" s="24">
        <f t="shared" si="3"/>
        <v>410.12</v>
      </c>
      <c r="G33" s="23">
        <f t="shared" si="3"/>
        <v>-1392.12</v>
      </c>
      <c r="H33" s="23">
        <f t="shared" si="3"/>
        <v>77.7399999999998</v>
      </c>
      <c r="I33" s="23">
        <f t="shared" si="3"/>
        <v>127.959999999999</v>
      </c>
      <c r="J33" s="23">
        <f t="shared" si="3"/>
        <v>1094.4</v>
      </c>
      <c r="K33" s="23">
        <f t="shared" si="3"/>
        <v>-23488.66</v>
      </c>
      <c r="L33" s="23">
        <f t="shared" si="3"/>
        <v>-7969.88</v>
      </c>
      <c r="M33" s="23">
        <f t="shared" si="3"/>
        <v>-9432.22</v>
      </c>
      <c r="N33" s="24">
        <f t="shared" si="3"/>
        <v>11.96</v>
      </c>
    </row>
    <row r="34" hidden="1"/>
  </sheetData>
  <mergeCells count="27">
    <mergeCell ref="A1:O1"/>
    <mergeCell ref="A2:O2"/>
    <mergeCell ref="A3:O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C28"/>
    <mergeCell ref="A25:A27"/>
    <mergeCell ref="B25:B27"/>
  </mergeCells>
  <printOptions horizontalCentered="1"/>
  <pageMargins left="0.393055555555556" right="0.393055555555556" top="0.393055555555556" bottom="0.314583333333333" header="0" footer="0.196527777777778"/>
  <pageSetup paperSize="9" scale="8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表4项目汇总 (1.31)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2024-02-21T09:27:00Z</dcterms:created>
  <dcterms:modified xsi:type="dcterms:W3CDTF">2024-02-23T03:04:23Z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74877A06956E4B1E863AA355C3EC9209</vt:lpwstr>
  </property>
  <property fmtid="{D5CDD505-2E9C-101B-9397-08002B2CF9AE}" pid="3" name="KSOProductBuildVer">
    <vt:lpwstr>2052-11.8.2.11716</vt:lpwstr>
  </property>
</Properties>
</file>